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<sst xmlns="http://schemas.openxmlformats.org/spreadsheetml/2006/main" count="936" uniqueCount="68">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</sst>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W6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7" sqref="AF7:AF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</row>
    <row r="2" spans="1:34" s="18" customFormat="1" ht="22.5" customHeight="1">
      <c r="A2" s="169" t="s">
        <v>64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59425.20662000024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31335.1</v>
      </c>
      <c r="X9" s="90">
        <f t="shared" si="0"/>
        <v>9862.799999999997</v>
      </c>
      <c r="Y9" s="90">
        <f t="shared" si="0"/>
        <v>3140.2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174259.19999999995</v>
      </c>
      <c r="AH9" s="90">
        <f>AH10+AH15+AH24+AH33+AH47+AH52+AH54+AH61+AH62+AH71+AH72+AH76+AH88+AH81+AH83+AH82+AH69+AH89+AH91+AH90+AH70+AH40+AH92</f>
        <v>82454.20000000001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</f>
        <v>11973.7</v>
      </c>
      <c r="X15" s="140">
        <v>1.9</v>
      </c>
      <c r="Y15" s="140">
        <v>121.5</v>
      </c>
      <c r="Z15" s="140"/>
      <c r="AA15" s="140"/>
      <c r="AB15" s="140"/>
      <c r="AC15" s="140"/>
      <c r="AD15" s="140"/>
      <c r="AE15" s="140"/>
      <c r="AF15" s="140"/>
      <c r="AG15" s="140">
        <f t="shared" si="1"/>
        <v>33225.9</v>
      </c>
      <c r="AH15" s="140">
        <f aca="true" t="shared" si="3" ref="AH15:AH31">B15+C15-AG15</f>
        <v>37685.60000000003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190.30000000000146</v>
      </c>
      <c r="X23" s="140">
        <f t="shared" si="4"/>
        <v>1.7999999999999998</v>
      </c>
      <c r="Y23" s="140">
        <f t="shared" si="4"/>
        <v>121.5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2403.200000000002</v>
      </c>
      <c r="AH23" s="140">
        <f>B23+C23-AG23</f>
        <v>9121.199999999999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31335.1</v>
      </c>
      <c r="X94" s="91">
        <f t="shared" si="17"/>
        <v>9862.799999999997</v>
      </c>
      <c r="Y94" s="91">
        <f t="shared" si="17"/>
        <v>3140.2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174259.19999999995</v>
      </c>
      <c r="AH94" s="91">
        <f>AH10+AH15+AH24+AH33+AH47+AH52+AH54+AH61+AH62+AH69+AH71+AH72+AH76+AH81+AH82+AH83+AH88+AH89+AH90+AH91+AH70+AH40+AH92</f>
        <v>82454.20000000001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15170.7</v>
      </c>
      <c r="X100" s="92">
        <f t="shared" si="24"/>
        <v>4218.7999999999965</v>
      </c>
      <c r="Y100" s="92">
        <f t="shared" si="24"/>
        <v>183.69999999999982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110538.79999999997</v>
      </c>
      <c r="AH100" s="92">
        <f>AH94-AH95-AH96-AH97-AH98-AH99</f>
        <v>41428.940000000024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9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60" zoomScaleNormal="70" zoomScalePageLayoutView="0" workbookViewId="0" topLeftCell="A1">
      <pane xSplit="3" ySplit="6" topLeftCell="D4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92" sqref="X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customWidth="1"/>
    <col min="34" max="34" width="8.75390625" style="18" customWidth="1"/>
    <col min="35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68" t="s">
        <v>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</row>
    <row r="2" spans="1:42" s="18" customFormat="1" ht="22.5" customHeight="1">
      <c r="A2" s="169" t="s">
        <v>66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26</v>
      </c>
      <c r="AD4" s="19">
        <v>27</v>
      </c>
      <c r="AE4" s="19">
        <v>28</v>
      </c>
      <c r="AF4" s="19">
        <v>29</v>
      </c>
      <c r="AG4" s="19">
        <v>30</v>
      </c>
      <c r="AH4" s="19">
        <v>31</v>
      </c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28276.399999999987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101017.9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0</v>
      </c>
      <c r="Z8" s="127">
        <v>0</v>
      </c>
      <c r="AA8" s="127">
        <v>0</v>
      </c>
      <c r="AB8" s="127">
        <v>0</v>
      </c>
      <c r="AC8" s="127">
        <v>0</v>
      </c>
      <c r="AD8" s="127">
        <v>0</v>
      </c>
      <c r="AE8" s="127">
        <v>0</v>
      </c>
      <c r="AF8" s="127">
        <v>0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58867.006620000255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3097.5</v>
      </c>
      <c r="X9" s="90">
        <f>X10+X15+X24+X33+X47+X52+X54+X61+X62+X71+X72+X88+X76+X81+X83+X82+X69+X89+X90+X91+X70+X40+X92</f>
        <v>2875.7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126034.5</v>
      </c>
      <c r="AP9" s="90">
        <f>AP10+AP15+AP24+AP33+AP47+AP52+AP54+AP61+AP62+AP71+AP72+AP76+AP88+AP81+AP83+AP82+AP69+AP89+AP91+AP90+AP70+AP40+AP92</f>
        <v>162563.00000000003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367.1</v>
      </c>
      <c r="X10" s="140">
        <v>102</v>
      </c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8540.5</v>
      </c>
      <c r="AP10" s="140">
        <f>B10+C10-AO10</f>
        <v>15178.900000000001</v>
      </c>
      <c r="AR10" s="143"/>
    </row>
    <row r="11" spans="1:44" s="142" customFormat="1" ht="15.75">
      <c r="A11" s="144" t="s">
        <v>5</v>
      </c>
      <c r="B11" s="139">
        <f>17088.2-123.4</f>
        <v>16964.8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7920.400000000001</v>
      </c>
      <c r="AP11" s="140">
        <f>B11+C11-AO11</f>
        <v>13194.400000000005</v>
      </c>
      <c r="AR11" s="143"/>
    </row>
    <row r="12" spans="1:44" s="142" customFormat="1" ht="15.75">
      <c r="A12" s="144" t="s">
        <v>2</v>
      </c>
      <c r="B12" s="145">
        <v>109.7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67.7</v>
      </c>
      <c r="AP12" s="140">
        <f>B12+C12-AO12</f>
        <v>143.5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1068.3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7.100000000000023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552.3999999999993</v>
      </c>
      <c r="AP14" s="140">
        <f>AP10-AP11-AP12-AP13</f>
        <v>1840.9999999999964</v>
      </c>
      <c r="AR14" s="143"/>
    </row>
    <row r="15" spans="1:44" s="142" customFormat="1" ht="15" customHeight="1">
      <c r="A15" s="138" t="s">
        <v>6</v>
      </c>
      <c r="B15" s="139">
        <f>52205.4-1300</f>
        <v>50905.4</v>
      </c>
      <c r="C15" s="139">
        <v>37685.60000000003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14625.9</v>
      </c>
      <c r="AP15" s="140">
        <f aca="true" t="shared" si="3" ref="AP15:AP31">B15+C15-AO15</f>
        <v>73965.10000000003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2964.3</v>
      </c>
      <c r="AP16" s="149">
        <f t="shared" si="3"/>
        <v>22788.400000000005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11027.100000000002</v>
      </c>
      <c r="AP17" s="140">
        <f t="shared" si="3"/>
        <v>48948.359999999986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966.3</v>
      </c>
      <c r="AP19" s="140">
        <f t="shared" si="3"/>
        <v>2552.699999999998</v>
      </c>
      <c r="AR19" s="143"/>
    </row>
    <row r="20" spans="1:44" s="142" customFormat="1" ht="15.75">
      <c r="A20" s="144" t="s">
        <v>2</v>
      </c>
      <c r="B20" s="139">
        <f>4503-1300</f>
        <v>3203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654.4000000000001</v>
      </c>
      <c r="AP20" s="140">
        <f t="shared" si="3"/>
        <v>10013.300000000001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416.9</v>
      </c>
      <c r="AP21" s="140">
        <f t="shared" si="3"/>
        <v>1126.9999999999995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3749.599999999998</v>
      </c>
      <c r="C23" s="139">
        <v>9121.199999999999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1561.2000000000003</v>
      </c>
      <c r="AP23" s="140">
        <f t="shared" si="3"/>
        <v>11309.599999999997</v>
      </c>
      <c r="AR23" s="143"/>
    </row>
    <row r="24" spans="1:44" s="142" customFormat="1" ht="15" customHeight="1">
      <c r="A24" s="138" t="s">
        <v>7</v>
      </c>
      <c r="B24" s="139">
        <f>32531.8-3772.4-400</f>
        <v>28359.399999999998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14241.7</v>
      </c>
      <c r="AP24" s="140">
        <f t="shared" si="3"/>
        <v>32128.8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12049.4</v>
      </c>
      <c r="AP25" s="149">
        <f t="shared" si="3"/>
        <v>5088.500000000002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181.7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28268.6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14241.7</v>
      </c>
      <c r="AP32" s="140">
        <f>AP24-AP30</f>
        <v>31947.1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104</v>
      </c>
      <c r="AP33" s="140">
        <f aca="true" t="shared" si="6" ref="AP33:AP38">B33+C33-AO33</f>
        <v>683.8000000000008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98.1</v>
      </c>
      <c r="AP34" s="140">
        <f t="shared" si="6"/>
        <v>283.0999999999999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0.5</v>
      </c>
      <c r="AP36" s="140">
        <f t="shared" si="6"/>
        <v>72.9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5.4</v>
      </c>
      <c r="AP39" s="140">
        <f>AP33-AP34-AP36-AP38-AP35-AP37</f>
        <v>325.20000000000084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434.6</v>
      </c>
      <c r="AP40" s="140">
        <f aca="true" t="shared" si="8" ref="AP40:AP45">B40+C40-AO40</f>
        <v>1223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418.5</v>
      </c>
      <c r="AP41" s="140">
        <f t="shared" si="8"/>
        <v>990.6999999999998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13.1</v>
      </c>
      <c r="AP46" s="140">
        <f>AP40-AP41-AP42-AP43-AP44-AP45</f>
        <v>61.10000000000011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5030.5</v>
      </c>
      <c r="AP47" s="140">
        <f>B47+C47-AO47</f>
        <v>9428.900000000001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28.9</v>
      </c>
      <c r="AP48" s="140">
        <f>B48+C48-AO48</f>
        <v>129.70000000000002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4333.599999999999</v>
      </c>
      <c r="AP49" s="140">
        <f>B49+C49-AO49</f>
        <v>8011.800000000002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0</v>
      </c>
      <c r="Z51" s="140">
        <f t="shared" si="11"/>
        <v>0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668</v>
      </c>
      <c r="AP51" s="140">
        <f>AP47-AP49-AP48</f>
        <v>1287.3999999999994</v>
      </c>
      <c r="AR51" s="143"/>
    </row>
    <row r="52" spans="1:44" s="142" customFormat="1" ht="15" customHeight="1">
      <c r="A52" s="138" t="s">
        <v>0</v>
      </c>
      <c r="B52" s="139">
        <f>9156.4+304.2-48</f>
        <v>9412.6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6149.2</v>
      </c>
      <c r="AP52" s="140">
        <f aca="true" t="shared" si="12" ref="AP52:AP59">B52+C52-AO52</f>
        <v>5961.899999999997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1139.9</v>
      </c>
      <c r="AP54" s="140">
        <f t="shared" si="12"/>
        <v>2345.3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484.4</v>
      </c>
      <c r="AP55" s="140">
        <f t="shared" si="12"/>
        <v>939.0999999999998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8.399999999999999</v>
      </c>
      <c r="AP57" s="140">
        <f t="shared" si="12"/>
        <v>199.89999999999992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0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0</v>
      </c>
      <c r="AE60" s="140">
        <f t="shared" si="13"/>
        <v>0</v>
      </c>
      <c r="AF60" s="140">
        <f t="shared" si="13"/>
        <v>0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647.1000000000001</v>
      </c>
      <c r="AP60" s="140">
        <f>AP54-AP55-AP57-AP59-AP56-AP58</f>
        <v>1186.5000000000005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17.1</v>
      </c>
      <c r="AP61" s="140">
        <f aca="true" t="shared" si="15" ref="AP61:AP67">B61+C61-AO61</f>
        <v>182.89999999999998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1214.5</v>
      </c>
      <c r="AP62" s="140">
        <f t="shared" si="15"/>
        <v>8579.6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489.2</v>
      </c>
      <c r="AP63" s="140">
        <f t="shared" si="15"/>
        <v>2668.5999999999995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53</v>
      </c>
      <c r="AP65" s="140">
        <f t="shared" si="15"/>
        <v>1080.8999999999999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</v>
      </c>
      <c r="AP66" s="140">
        <f t="shared" si="15"/>
        <v>127.49999999999997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0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409.29999999999995</v>
      </c>
      <c r="AP68" s="140">
        <f>AP62-AP63-AP66-AP67-AP65-AP64</f>
        <v>3768.9000000000015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1517.2</v>
      </c>
      <c r="AP71" s="158">
        <f t="shared" si="17"/>
        <v>295.5999999999999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</f>
        <v>1353.9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278.20000000000005</v>
      </c>
      <c r="AP72" s="158">
        <f t="shared" si="17"/>
        <v>3777.2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74.1</v>
      </c>
      <c r="AP76" s="158">
        <f t="shared" si="17"/>
        <v>448.4999999999999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70.3</v>
      </c>
      <c r="AP77" s="158">
        <f t="shared" si="17"/>
        <v>151.7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v>14997.5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11420.999999999998</v>
      </c>
      <c r="AP89" s="140">
        <f t="shared" si="17"/>
        <v>6244.700000000006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3773.6</v>
      </c>
      <c r="AP90" s="140">
        <f t="shared" si="17"/>
        <v>1886.7999999999997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</f>
        <v>55735.1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55737.50000000001</v>
      </c>
      <c r="AP92" s="140">
        <f t="shared" si="17"/>
        <v>0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</v>
      </c>
      <c r="C94" s="136">
        <f>C10+C15+C24+C33+C47+C52+C54+C61+C62+C69+C71+C72+C76+C81+C82+C83+C88+C89+C90+C91+C40+C92+C70</f>
        <v>82454.20000000001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3097.5</v>
      </c>
      <c r="X94" s="91">
        <f>X10+X15+X24+X33+X47+X52+X54+X61+X62+X69+X71+X72+X76+X81+X82+X83+X88+X89+X90+X91+X40+X92+X70</f>
        <v>2875.7</v>
      </c>
      <c r="Y94" s="91">
        <f t="shared" si="18"/>
        <v>0</v>
      </c>
      <c r="Z94" s="91">
        <f t="shared" si="18"/>
        <v>0</v>
      </c>
      <c r="AA94" s="91">
        <f t="shared" si="18"/>
        <v>0</v>
      </c>
      <c r="AB94" s="91">
        <f t="shared" si="18"/>
        <v>0</v>
      </c>
      <c r="AC94" s="91">
        <f t="shared" si="18"/>
        <v>0</v>
      </c>
      <c r="AD94" s="91">
        <f>AD10+AD15+AD24+AD33+AD47+AD52+AD54+AD61+AD62+AD69+AD71+AD72+AD76+AD81+AD82+AD83+AD88+AD89+AD90+AD91+AD40+AD92+AD70</f>
        <v>0</v>
      </c>
      <c r="AE94" s="91">
        <f>AE10+AE15+AE24+AE33+AE47+AE52+AE54+AE61+AE62+AE69+AE71+AE72+AE76+AE81+AE82+AE83+AE88+AE89+AE90+AE91+AE40+AE92+AE70</f>
        <v>0</v>
      </c>
      <c r="AF94" s="91">
        <f t="shared" si="18"/>
        <v>0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126034.5</v>
      </c>
      <c r="AP94" s="91">
        <f>AP10+AP15+AP24+AP33+AP47+AP52+AP54+AP61+AP62+AP69+AP71+AP72+AP76+AP81+AP82+AP83+AP88+AP89+AP90+AP91+AP70+AP40+AP92</f>
        <v>162563.00000000003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63264.4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0</v>
      </c>
      <c r="Z95" s="72">
        <f t="shared" si="19"/>
        <v>0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0</v>
      </c>
      <c r="AD95" s="72">
        <f>AD11+AD17+AD26+AD34+AD55+AD63+AD73+AD41+AD77+AD48</f>
        <v>0</v>
      </c>
      <c r="AE95" s="72">
        <f>AE11+AE17+AE26+AE34+AE55+AE63+AE73+AE41+AE77+AE48</f>
        <v>0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20536.899999999998</v>
      </c>
      <c r="AP95" s="72">
        <f>B95+C95-AO95</f>
        <v>67305.66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5528.400000000001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0</v>
      </c>
      <c r="Z96" s="72">
        <f t="shared" si="20"/>
        <v>0</v>
      </c>
      <c r="AA96" s="72">
        <f t="shared" si="20"/>
        <v>0</v>
      </c>
      <c r="AB96" s="72">
        <f t="shared" si="20"/>
        <v>0</v>
      </c>
      <c r="AC96" s="72">
        <f t="shared" si="20"/>
        <v>0</v>
      </c>
      <c r="AD96" s="72">
        <f>AD12+AD20+AD29+AD36+AD57+AD66+AD44+AD80+AD74+AD53</f>
        <v>0</v>
      </c>
      <c r="AE96" s="72">
        <f>AE12+AE20+AE29+AE36+AE57+AE66+AE44+AE80+AE74+AE53</f>
        <v>0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1564.2999999999997</v>
      </c>
      <c r="AP96" s="72">
        <f>B96+C96-AO96</f>
        <v>12738.600000000002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0</v>
      </c>
      <c r="AA98" s="72">
        <f t="shared" si="22"/>
        <v>0</v>
      </c>
      <c r="AB98" s="72">
        <f t="shared" si="22"/>
        <v>0</v>
      </c>
      <c r="AC98" s="72">
        <f t="shared" si="22"/>
        <v>0</v>
      </c>
      <c r="AD98" s="72">
        <f>AD19+AD28+AD65+AD35+AD43+AD56+AD79</f>
        <v>0</v>
      </c>
      <c r="AE98" s="72">
        <f>AE19+AE28+AE65+AE35+AE43+AE56+AE79</f>
        <v>0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1019.3</v>
      </c>
      <c r="AP98" s="72">
        <f>B98+C98-AO98</f>
        <v>3641.399999999998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0</v>
      </c>
      <c r="Z99" s="72">
        <f t="shared" si="23"/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>AD21+AD30+AD49+AD37+AD58+AD13+AD75+AD67</f>
        <v>0</v>
      </c>
      <c r="AE99" s="72">
        <f>AE21+AE30+AE49+AE37+AE58+AE13+AE75+AE67</f>
        <v>0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4999.5</v>
      </c>
      <c r="AP99" s="72">
        <f>B99+C99-AO99</f>
        <v>10635.400000000001</v>
      </c>
    </row>
    <row r="100" spans="1:42" ht="12.75">
      <c r="A100" s="137" t="s">
        <v>35</v>
      </c>
      <c r="B100" s="20">
        <f>B94-B95-B96-B97-B98-B99</f>
        <v>124713.40000000001</v>
      </c>
      <c r="C100" s="20">
        <f>C94-C95-C96-C97-C98-C99</f>
        <v>41428.940000000024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2736.9</v>
      </c>
      <c r="X100" s="92">
        <f>X94-X95-X96-X97-X98-X99</f>
        <v>2273.3999999999996</v>
      </c>
      <c r="Y100" s="92">
        <f t="shared" si="25"/>
        <v>0</v>
      </c>
      <c r="Z100" s="92">
        <f t="shared" si="25"/>
        <v>0</v>
      </c>
      <c r="AA100" s="92">
        <f t="shared" si="25"/>
        <v>0</v>
      </c>
      <c r="AB100" s="92">
        <f t="shared" si="25"/>
        <v>0</v>
      </c>
      <c r="AC100" s="92">
        <f t="shared" si="25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5"/>
        <v>0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97914.5</v>
      </c>
      <c r="AP100" s="92">
        <f>AP94-AP95-AP96-AP97-AP98-AP99</f>
        <v>68227.84000000003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9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2019-08-16T11:34:15Z</cp:lastPrinted>
  <dcterms:created xsi:type="dcterms:W3CDTF">2002-11-05T08:53:00Z</dcterms:created>
  <dcterms:modified xsi:type="dcterms:W3CDTF">2019-08-21T13:35:54Z</dcterms:modified>
  <cp:category/>
  <cp:version/>
  <cp:contentType/>
  <cp:contentStatus/>
</cp:coreProperties>
</file>